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neamento e Controlo de Gestao - Mestrado\"/>
    </mc:Choice>
  </mc:AlternateContent>
  <bookViews>
    <workbookView xWindow="0" yWindow="0" windowWidth="20490" windowHeight="7620" activeTab="2"/>
  </bookViews>
  <sheets>
    <sheet name="Sheet1" sheetId="1" r:id="rId1"/>
    <sheet name="Questao 1" sheetId="2" r:id="rId2"/>
    <sheet name="Questão 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B19" i="3"/>
  <c r="C19" i="3"/>
  <c r="D19" i="3"/>
  <c r="B18" i="3"/>
  <c r="D18" i="3"/>
  <c r="C18" i="3"/>
  <c r="D6" i="3"/>
  <c r="C6" i="3"/>
  <c r="B6" i="3"/>
  <c r="D27" i="2"/>
  <c r="D25" i="2"/>
  <c r="D24" i="2"/>
  <c r="D8" i="2"/>
  <c r="D7" i="2"/>
  <c r="D6" i="2"/>
  <c r="D5" i="2"/>
  <c r="B29" i="2"/>
  <c r="C29" i="2"/>
  <c r="C25" i="2"/>
  <c r="C27" i="2" s="1"/>
  <c r="C24" i="2"/>
  <c r="C21" i="2"/>
  <c r="E21" i="2"/>
  <c r="B27" i="2"/>
  <c r="B24" i="2"/>
  <c r="B25" i="2" s="1"/>
  <c r="C20" i="2"/>
  <c r="C14" i="2"/>
  <c r="B14" i="2"/>
  <c r="C8" i="2"/>
  <c r="B8" i="2"/>
  <c r="H25" i="1"/>
  <c r="B36" i="1"/>
  <c r="B35" i="1"/>
  <c r="B33" i="1"/>
  <c r="B32" i="1"/>
  <c r="B31" i="1"/>
  <c r="B30" i="1"/>
  <c r="B29" i="1"/>
  <c r="F26" i="1"/>
  <c r="F25" i="1"/>
  <c r="F24" i="1"/>
  <c r="C25" i="1"/>
  <c r="C24" i="1"/>
  <c r="B26" i="1"/>
  <c r="E25" i="1"/>
  <c r="D25" i="1"/>
  <c r="D24" i="1"/>
  <c r="B25" i="1"/>
  <c r="B24" i="1"/>
  <c r="B20" i="1"/>
  <c r="B19" i="1"/>
  <c r="B18" i="1"/>
  <c r="B13" i="1"/>
  <c r="B12" i="1"/>
  <c r="B11" i="1"/>
  <c r="B10" i="1"/>
  <c r="B5" i="1"/>
  <c r="B4" i="1"/>
</calcChain>
</file>

<file path=xl/sharedStrings.xml><?xml version="1.0" encoding="utf-8"?>
<sst xmlns="http://schemas.openxmlformats.org/spreadsheetml/2006/main" count="76" uniqueCount="66">
  <si>
    <t>Capital investido</t>
  </si>
  <si>
    <t>Endividamento</t>
  </si>
  <si>
    <t>Dívida</t>
  </si>
  <si>
    <t>Capital próprio</t>
  </si>
  <si>
    <t>Resultado operacional</t>
  </si>
  <si>
    <t>Taxa de juro</t>
  </si>
  <si>
    <t>Taxa de imposto sobre lucros</t>
  </si>
  <si>
    <t>Gastos financeiros</t>
  </si>
  <si>
    <t>Resultado antes de impostos</t>
  </si>
  <si>
    <t>ISL</t>
  </si>
  <si>
    <t>Resultado liquido</t>
  </si>
  <si>
    <t>Taxa de custo do capital próprio</t>
  </si>
  <si>
    <t>Resultado residual</t>
  </si>
  <si>
    <t>RCP</t>
  </si>
  <si>
    <t>EVA</t>
  </si>
  <si>
    <t>Divida</t>
  </si>
  <si>
    <t xml:space="preserve">   Capital investido</t>
  </si>
  <si>
    <t>€</t>
  </si>
  <si>
    <t>Taxa de custo</t>
  </si>
  <si>
    <t>Taxa de imposto</t>
  </si>
  <si>
    <t>Estrtura de capital</t>
  </si>
  <si>
    <t>Custo médio</t>
  </si>
  <si>
    <t>Calculo do EVA</t>
  </si>
  <si>
    <t>RO</t>
  </si>
  <si>
    <t>ROLI</t>
  </si>
  <si>
    <t>WACC</t>
  </si>
  <si>
    <t>Capital Investido</t>
  </si>
  <si>
    <t>RCI após imposto</t>
  </si>
  <si>
    <t>Orçamento</t>
  </si>
  <si>
    <t>Real</t>
  </si>
  <si>
    <t>Matérias primas</t>
  </si>
  <si>
    <t>MOD</t>
  </si>
  <si>
    <t>Outros custos diretos</t>
  </si>
  <si>
    <t xml:space="preserve">   Custos diretos</t>
  </si>
  <si>
    <t>Custo unitário</t>
  </si>
  <si>
    <t>Total</t>
  </si>
  <si>
    <t>Custos fixos</t>
  </si>
  <si>
    <t>Custos variáveis:</t>
  </si>
  <si>
    <t>Custos fixos da unidade fabril</t>
  </si>
  <si>
    <t>Gastos gerais imputados à unidade fabril</t>
  </si>
  <si>
    <t xml:space="preserve">   Total custos fixos</t>
  </si>
  <si>
    <t>Por Unidade</t>
  </si>
  <si>
    <t>Preço</t>
  </si>
  <si>
    <t>Capacidade instalada</t>
  </si>
  <si>
    <t>Produção orçamentada</t>
  </si>
  <si>
    <t>Vendas para o exterior</t>
  </si>
  <si>
    <t>Vendas internas</t>
  </si>
  <si>
    <t>Custo fixo unitário</t>
  </si>
  <si>
    <t>Custo unitário total</t>
  </si>
  <si>
    <t>Margem</t>
  </si>
  <si>
    <t>Cost plus</t>
  </si>
  <si>
    <t>Preço de venda - margem</t>
  </si>
  <si>
    <t>Ajustado</t>
  </si>
  <si>
    <t>Vendas</t>
  </si>
  <si>
    <t>Custos variáveis diretos</t>
  </si>
  <si>
    <t>Custos fixos diretos</t>
  </si>
  <si>
    <t>Overheads</t>
  </si>
  <si>
    <t>Taxa de ISL</t>
  </si>
  <si>
    <t>Custo médio de capital</t>
  </si>
  <si>
    <t>Satisfação dos clientes</t>
  </si>
  <si>
    <t>Conformidade dos processos</t>
  </si>
  <si>
    <t>Rotação do pessoal</t>
  </si>
  <si>
    <t>A</t>
  </si>
  <si>
    <t>B</t>
  </si>
  <si>
    <t>C</t>
  </si>
  <si>
    <t>Ativo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</si>
</sst>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%"/>
    <numFmt numFmtId="166" formatCode="_-* #,##0\ &quot;€&quot;_-;\-* #,##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9" fontId="0" fillId="0" borderId="0" xfId="1" applyNumberFormat="1" applyFont="1"/>
    <xf numFmtId="10" fontId="0" fillId="0" borderId="0" xfId="1" applyNumberFormat="1" applyFont="1"/>
    <xf numFmtId="44" fontId="0" fillId="0" borderId="0" xfId="0" applyNumberFormat="1"/>
    <xf numFmtId="9" fontId="0" fillId="0" borderId="0" xfId="0" applyNumberFormat="1"/>
    <xf numFmtId="9" fontId="0" fillId="0" borderId="0" xfId="2" applyFont="1"/>
    <xf numFmtId="164" fontId="0" fillId="0" borderId="0" xfId="2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0" fontId="0" fillId="0" borderId="0" xfId="0" applyNumberFormat="1"/>
    <xf numFmtId="164" fontId="0" fillId="0" borderId="0" xfId="0" applyNumberFormat="1"/>
    <xf numFmtId="0" fontId="2" fillId="0" borderId="0" xfId="0" applyFont="1"/>
    <xf numFmtId="4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1" applyNumberFormat="1" applyFont="1"/>
    <xf numFmtId="3" fontId="0" fillId="0" borderId="0" xfId="0" applyNumberFormat="1"/>
    <xf numFmtId="44" fontId="2" fillId="0" borderId="0" xfId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opLeftCell="A15" workbookViewId="0">
      <selection activeCell="B10" sqref="B10"/>
    </sheetView>
  </sheetViews>
  <sheetFormatPr defaultRowHeight="15" x14ac:dyDescent="0.25"/>
  <cols>
    <col min="1" max="1" width="29.42578125" bestFit="1" customWidth="1"/>
    <col min="2" max="2" width="10.85546875" bestFit="1" customWidth="1"/>
    <col min="3" max="3" width="10.85546875" customWidth="1"/>
  </cols>
  <sheetData>
    <row r="2" spans="1:3" x14ac:dyDescent="0.25">
      <c r="A2" t="s">
        <v>0</v>
      </c>
      <c r="B2" s="1">
        <v>1000</v>
      </c>
      <c r="C2" s="1"/>
    </row>
    <row r="3" spans="1:3" x14ac:dyDescent="0.25">
      <c r="A3" t="s">
        <v>1</v>
      </c>
      <c r="B3" s="2">
        <v>0.4</v>
      </c>
      <c r="C3" s="2"/>
    </row>
    <row r="4" spans="1:3" x14ac:dyDescent="0.25">
      <c r="A4" t="s">
        <v>2</v>
      </c>
      <c r="B4" s="1">
        <f>+B2*B3</f>
        <v>400</v>
      </c>
      <c r="C4" s="1"/>
    </row>
    <row r="5" spans="1:3" x14ac:dyDescent="0.25">
      <c r="A5" t="s">
        <v>3</v>
      </c>
      <c r="B5" s="1">
        <f>+B2-B4</f>
        <v>600</v>
      </c>
      <c r="C5" s="1"/>
    </row>
    <row r="6" spans="1:3" x14ac:dyDescent="0.25">
      <c r="A6" t="s">
        <v>5</v>
      </c>
      <c r="B6" s="2">
        <v>0.04</v>
      </c>
      <c r="C6" s="2"/>
    </row>
    <row r="7" spans="1:3" x14ac:dyDescent="0.25">
      <c r="A7" t="s">
        <v>6</v>
      </c>
      <c r="B7" s="3">
        <v>0.22500000000000001</v>
      </c>
      <c r="C7" s="3"/>
    </row>
    <row r="8" spans="1:3" x14ac:dyDescent="0.25">
      <c r="B8" s="1"/>
      <c r="C8" s="1"/>
    </row>
    <row r="9" spans="1:3" x14ac:dyDescent="0.25">
      <c r="A9" t="s">
        <v>4</v>
      </c>
      <c r="B9" s="1">
        <v>200</v>
      </c>
      <c r="C9" s="1"/>
    </row>
    <row r="10" spans="1:3" x14ac:dyDescent="0.25">
      <c r="A10" t="s">
        <v>7</v>
      </c>
      <c r="B10" s="1">
        <f>+B4*B6</f>
        <v>16</v>
      </c>
      <c r="C10" s="1"/>
    </row>
    <row r="11" spans="1:3" x14ac:dyDescent="0.25">
      <c r="A11" t="s">
        <v>8</v>
      </c>
      <c r="B11" s="4">
        <f>+B9-B10</f>
        <v>184</v>
      </c>
      <c r="C11" s="4"/>
    </row>
    <row r="12" spans="1:3" x14ac:dyDescent="0.25">
      <c r="A12" t="s">
        <v>9</v>
      </c>
      <c r="B12" s="4">
        <f>+B11*B7</f>
        <v>41.4</v>
      </c>
      <c r="C12" s="4"/>
    </row>
    <row r="13" spans="1:3" x14ac:dyDescent="0.25">
      <c r="A13" t="s">
        <v>10</v>
      </c>
      <c r="B13" s="4">
        <f>+B11-B12</f>
        <v>142.6</v>
      </c>
      <c r="C13" s="4"/>
    </row>
    <row r="14" spans="1:3" x14ac:dyDescent="0.25">
      <c r="B14" s="4"/>
      <c r="C14" s="4"/>
    </row>
    <row r="15" spans="1:3" x14ac:dyDescent="0.25">
      <c r="B15" s="4"/>
      <c r="C15" s="4"/>
    </row>
    <row r="16" spans="1:3" x14ac:dyDescent="0.25">
      <c r="A16" t="s">
        <v>11</v>
      </c>
      <c r="B16" s="5">
        <v>0.1</v>
      </c>
      <c r="C16" s="5"/>
    </row>
    <row r="17" spans="1:8" x14ac:dyDescent="0.25">
      <c r="B17" s="4"/>
      <c r="C17" s="4"/>
    </row>
    <row r="18" spans="1:8" x14ac:dyDescent="0.25">
      <c r="A18" s="12" t="s">
        <v>12</v>
      </c>
      <c r="B18" s="13">
        <f>+B13-B16*B5</f>
        <v>82.6</v>
      </c>
      <c r="C18" s="4"/>
    </row>
    <row r="19" spans="1:8" x14ac:dyDescent="0.25">
      <c r="A19" t="s">
        <v>13</v>
      </c>
      <c r="B19" s="7">
        <f>+B13/B5</f>
        <v>0.23766666666666666</v>
      </c>
      <c r="C19" s="7"/>
    </row>
    <row r="20" spans="1:8" x14ac:dyDescent="0.25">
      <c r="A20" s="12" t="s">
        <v>12</v>
      </c>
      <c r="B20" s="13">
        <f>(B19-B16)*B5</f>
        <v>82.6</v>
      </c>
      <c r="C20" s="4"/>
    </row>
    <row r="22" spans="1:8" x14ac:dyDescent="0.25">
      <c r="A22" t="s">
        <v>14</v>
      </c>
    </row>
    <row r="23" spans="1:8" ht="30" x14ac:dyDescent="0.25">
      <c r="B23" s="8" t="s">
        <v>17</v>
      </c>
      <c r="C23" s="9" t="s">
        <v>20</v>
      </c>
      <c r="D23" s="9" t="s">
        <v>18</v>
      </c>
      <c r="E23" s="9" t="s">
        <v>19</v>
      </c>
      <c r="F23" s="9" t="s">
        <v>21</v>
      </c>
    </row>
    <row r="24" spans="1:8" x14ac:dyDescent="0.25">
      <c r="A24" t="s">
        <v>3</v>
      </c>
      <c r="B24" s="4">
        <f>+B5</f>
        <v>600</v>
      </c>
      <c r="C24" s="7">
        <f>+B24/$B$26</f>
        <v>0.6</v>
      </c>
      <c r="D24" s="5">
        <f>+B16</f>
        <v>0.1</v>
      </c>
      <c r="F24" s="7">
        <f>+C24*D24*(1-E24)</f>
        <v>0.06</v>
      </c>
    </row>
    <row r="25" spans="1:8" x14ac:dyDescent="0.25">
      <c r="A25" t="s">
        <v>15</v>
      </c>
      <c r="B25" s="4">
        <f>+B4</f>
        <v>400</v>
      </c>
      <c r="C25" s="7">
        <f>+B25/$B$26</f>
        <v>0.4</v>
      </c>
      <c r="D25" s="5">
        <f>+B6</f>
        <v>0.04</v>
      </c>
      <c r="E25" s="10">
        <f>+B7</f>
        <v>0.22500000000000001</v>
      </c>
      <c r="F25" s="7">
        <f>+C25*D25*(1-E25)</f>
        <v>1.2400000000000001E-2</v>
      </c>
      <c r="H25" s="4">
        <f>+D25*B25</f>
        <v>16</v>
      </c>
    </row>
    <row r="26" spans="1:8" x14ac:dyDescent="0.25">
      <c r="A26" t="s">
        <v>16</v>
      </c>
      <c r="B26" s="4">
        <f>+B24+B25</f>
        <v>1000</v>
      </c>
      <c r="F26" s="11">
        <f>+F24+F25</f>
        <v>7.2399999999999992E-2</v>
      </c>
    </row>
    <row r="28" spans="1:8" x14ac:dyDescent="0.25">
      <c r="A28" t="s">
        <v>22</v>
      </c>
    </row>
    <row r="29" spans="1:8" x14ac:dyDescent="0.25">
      <c r="A29" t="s">
        <v>23</v>
      </c>
      <c r="B29" s="4">
        <f>+B9</f>
        <v>200</v>
      </c>
    </row>
    <row r="30" spans="1:8" x14ac:dyDescent="0.25">
      <c r="A30" t="s">
        <v>24</v>
      </c>
      <c r="B30" s="4">
        <f>+B29*(1-B7)</f>
        <v>155</v>
      </c>
    </row>
    <row r="31" spans="1:8" x14ac:dyDescent="0.25">
      <c r="A31" t="s">
        <v>25</v>
      </c>
      <c r="B31" s="11">
        <f>+F26</f>
        <v>7.2399999999999992E-2</v>
      </c>
    </row>
    <row r="32" spans="1:8" x14ac:dyDescent="0.25">
      <c r="A32" t="s">
        <v>26</v>
      </c>
      <c r="B32" s="4">
        <f>+B26</f>
        <v>1000</v>
      </c>
    </row>
    <row r="33" spans="1:2" x14ac:dyDescent="0.25">
      <c r="A33" s="12" t="s">
        <v>14</v>
      </c>
      <c r="B33" s="13">
        <f>+B30-B31*B32</f>
        <v>82.600000000000009</v>
      </c>
    </row>
    <row r="34" spans="1:2" x14ac:dyDescent="0.25">
      <c r="B34" s="4"/>
    </row>
    <row r="35" spans="1:2" x14ac:dyDescent="0.25">
      <c r="A35" t="s">
        <v>27</v>
      </c>
      <c r="B35" s="7">
        <f>+B30/B32</f>
        <v>0.155</v>
      </c>
    </row>
    <row r="36" spans="1:2" x14ac:dyDescent="0.25">
      <c r="A36" s="12" t="s">
        <v>14</v>
      </c>
      <c r="B36" s="13">
        <f>(B35-B31)*B32</f>
        <v>82.600000000000009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6" zoomScale="148" zoomScaleNormal="148" workbookViewId="0">
      <selection activeCell="D20" sqref="D20"/>
    </sheetView>
  </sheetViews>
  <sheetFormatPr defaultRowHeight="15" x14ac:dyDescent="0.25"/>
  <cols>
    <col min="1" max="1" width="37.5703125" bestFit="1" customWidth="1"/>
    <col min="2" max="2" width="13.28515625" bestFit="1" customWidth="1"/>
    <col min="3" max="3" width="10.7109375" bestFit="1" customWidth="1"/>
    <col min="4" max="4" width="10.85546875" bestFit="1" customWidth="1"/>
  </cols>
  <sheetData>
    <row r="1" spans="1:4" x14ac:dyDescent="0.25">
      <c r="A1" t="s">
        <v>46</v>
      </c>
      <c r="B1" s="5">
        <v>0.9</v>
      </c>
    </row>
    <row r="3" spans="1:4" x14ac:dyDescent="0.25">
      <c r="B3" s="15" t="s">
        <v>28</v>
      </c>
      <c r="C3" s="15" t="s">
        <v>29</v>
      </c>
      <c r="D3" s="12" t="s">
        <v>28</v>
      </c>
    </row>
    <row r="4" spans="1:4" x14ac:dyDescent="0.25">
      <c r="A4" s="12" t="s">
        <v>37</v>
      </c>
      <c r="B4" s="16" t="s">
        <v>34</v>
      </c>
      <c r="C4" s="16"/>
      <c r="D4" s="12" t="s">
        <v>52</v>
      </c>
    </row>
    <row r="5" spans="1:4" x14ac:dyDescent="0.25">
      <c r="A5" t="s">
        <v>30</v>
      </c>
      <c r="B5" s="1">
        <v>10</v>
      </c>
      <c r="C5" s="1">
        <v>15</v>
      </c>
      <c r="D5" s="4">
        <f>+C5</f>
        <v>15</v>
      </c>
    </row>
    <row r="6" spans="1:4" x14ac:dyDescent="0.25">
      <c r="A6" t="s">
        <v>31</v>
      </c>
      <c r="B6" s="1">
        <v>5</v>
      </c>
      <c r="C6" s="1">
        <v>4</v>
      </c>
      <c r="D6" s="4">
        <f>+B6</f>
        <v>5</v>
      </c>
    </row>
    <row r="7" spans="1:4" x14ac:dyDescent="0.25">
      <c r="A7" t="s">
        <v>32</v>
      </c>
      <c r="B7" s="1">
        <v>3</v>
      </c>
      <c r="C7" s="1">
        <v>5</v>
      </c>
      <c r="D7" s="4">
        <f>+B7</f>
        <v>3</v>
      </c>
    </row>
    <row r="8" spans="1:4" x14ac:dyDescent="0.25">
      <c r="A8" t="s">
        <v>33</v>
      </c>
      <c r="B8" s="1">
        <f>SUM(B5:B7)</f>
        <v>18</v>
      </c>
      <c r="C8" s="1">
        <f t="shared" ref="C8:D8" si="0">SUM(C5:C7)</f>
        <v>24</v>
      </c>
      <c r="D8" s="19">
        <f t="shared" si="0"/>
        <v>23</v>
      </c>
    </row>
    <row r="10" spans="1:4" x14ac:dyDescent="0.25">
      <c r="B10" s="16" t="s">
        <v>35</v>
      </c>
      <c r="C10" s="16"/>
    </row>
    <row r="11" spans="1:4" x14ac:dyDescent="0.25">
      <c r="A11" s="12" t="s">
        <v>36</v>
      </c>
    </row>
    <row r="12" spans="1:4" x14ac:dyDescent="0.25">
      <c r="A12" t="s">
        <v>38</v>
      </c>
      <c r="B12" s="17">
        <v>100000</v>
      </c>
      <c r="C12" s="17">
        <v>125000</v>
      </c>
    </row>
    <row r="13" spans="1:4" x14ac:dyDescent="0.25">
      <c r="A13" t="s">
        <v>39</v>
      </c>
      <c r="B13" s="17">
        <v>20000</v>
      </c>
      <c r="C13" s="17">
        <v>25000</v>
      </c>
    </row>
    <row r="14" spans="1:4" x14ac:dyDescent="0.25">
      <c r="A14" t="s">
        <v>40</v>
      </c>
      <c r="B14" s="17">
        <f>+B12+B13</f>
        <v>120000</v>
      </c>
      <c r="C14" s="17">
        <f>+C12+C13</f>
        <v>150000</v>
      </c>
    </row>
    <row r="16" spans="1:4" x14ac:dyDescent="0.25">
      <c r="B16" s="14" t="s">
        <v>41</v>
      </c>
      <c r="C16" s="14"/>
    </row>
    <row r="17" spans="1:5" x14ac:dyDescent="0.25">
      <c r="A17" s="12" t="s">
        <v>42</v>
      </c>
      <c r="B17" s="19">
        <v>50</v>
      </c>
      <c r="C17" s="19">
        <v>55</v>
      </c>
    </row>
    <row r="20" spans="1:5" x14ac:dyDescent="0.25">
      <c r="A20" t="s">
        <v>43</v>
      </c>
      <c r="B20" s="18">
        <v>10000</v>
      </c>
      <c r="C20" s="18">
        <f>+B20</f>
        <v>10000</v>
      </c>
    </row>
    <row r="21" spans="1:5" x14ac:dyDescent="0.25">
      <c r="A21" t="s">
        <v>44</v>
      </c>
      <c r="B21" s="18">
        <v>8000</v>
      </c>
      <c r="C21" s="18">
        <f>+B21</f>
        <v>8000</v>
      </c>
      <c r="E21" s="6">
        <f>+B21/B20</f>
        <v>0.8</v>
      </c>
    </row>
    <row r="22" spans="1:5" x14ac:dyDescent="0.25">
      <c r="A22" t="s">
        <v>45</v>
      </c>
      <c r="B22" s="18">
        <v>1000</v>
      </c>
    </row>
    <row r="24" spans="1:5" x14ac:dyDescent="0.25">
      <c r="A24" t="s">
        <v>47</v>
      </c>
      <c r="B24" s="19">
        <f>+B14/B21</f>
        <v>15</v>
      </c>
      <c r="C24" s="1">
        <f>+C14/C21</f>
        <v>18.75</v>
      </c>
      <c r="D24" s="4">
        <f>+B24</f>
        <v>15</v>
      </c>
    </row>
    <row r="25" spans="1:5" x14ac:dyDescent="0.25">
      <c r="A25" t="s">
        <v>48</v>
      </c>
      <c r="B25" s="4">
        <f>+B24+B8</f>
        <v>33</v>
      </c>
      <c r="C25" s="4">
        <f>+C24+C8</f>
        <v>42.75</v>
      </c>
      <c r="D25" s="13">
        <f>+D8+D24</f>
        <v>38</v>
      </c>
    </row>
    <row r="26" spans="1:5" x14ac:dyDescent="0.25">
      <c r="A26" t="s">
        <v>49</v>
      </c>
      <c r="B26" s="5">
        <v>0.2</v>
      </c>
      <c r="C26" s="5">
        <v>0.2</v>
      </c>
      <c r="D26" s="5">
        <v>0.2</v>
      </c>
    </row>
    <row r="27" spans="1:5" x14ac:dyDescent="0.25">
      <c r="A27" s="12" t="s">
        <v>50</v>
      </c>
      <c r="B27" s="13">
        <f>+B25*(1+B26)</f>
        <v>39.6</v>
      </c>
      <c r="C27" s="13">
        <f>+C25*(1+C26)</f>
        <v>51.3</v>
      </c>
      <c r="D27" s="13">
        <f>+D25*(1+D26)</f>
        <v>45.6</v>
      </c>
    </row>
    <row r="29" spans="1:5" x14ac:dyDescent="0.25">
      <c r="A29" s="12" t="s">
        <v>51</v>
      </c>
      <c r="B29" s="19">
        <f t="shared" ref="B29:C29" si="1">+B17/1.2</f>
        <v>41.666666666666671</v>
      </c>
      <c r="C29" s="19">
        <f>+C17/1.2</f>
        <v>45.833333333333336</v>
      </c>
    </row>
  </sheetData>
  <mergeCells count="3">
    <mergeCell ref="B4:C4"/>
    <mergeCell ref="B10:C10"/>
    <mergeCell ref="B16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6" zoomScale="136" zoomScaleNormal="136" workbookViewId="0">
      <selection activeCell="A20" sqref="A20"/>
    </sheetView>
  </sheetViews>
  <sheetFormatPr defaultRowHeight="15" x14ac:dyDescent="0.25"/>
  <cols>
    <col min="1" max="1" width="42.7109375" bestFit="1" customWidth="1"/>
  </cols>
  <sheetData>
    <row r="1" spans="1:4" x14ac:dyDescent="0.25">
      <c r="B1" s="8" t="s">
        <v>62</v>
      </c>
      <c r="C1" s="8" t="s">
        <v>63</v>
      </c>
      <c r="D1" s="8" t="s">
        <v>64</v>
      </c>
    </row>
    <row r="2" spans="1:4" x14ac:dyDescent="0.25">
      <c r="A2" t="s">
        <v>53</v>
      </c>
      <c r="B2" s="18">
        <v>100000</v>
      </c>
      <c r="C2" s="18">
        <v>200000</v>
      </c>
      <c r="D2" s="18">
        <v>300000</v>
      </c>
    </row>
    <row r="3" spans="1:4" x14ac:dyDescent="0.25">
      <c r="A3" t="s">
        <v>54</v>
      </c>
      <c r="B3" s="18">
        <v>20000</v>
      </c>
      <c r="C3" s="18">
        <v>60000</v>
      </c>
      <c r="D3" s="18">
        <v>100000</v>
      </c>
    </row>
    <row r="4" spans="1:4" x14ac:dyDescent="0.25">
      <c r="A4" t="s">
        <v>55</v>
      </c>
      <c r="B4" s="18">
        <v>20000</v>
      </c>
      <c r="C4" s="18">
        <v>30000</v>
      </c>
      <c r="D4" s="18">
        <v>120000</v>
      </c>
    </row>
    <row r="5" spans="1:4" x14ac:dyDescent="0.25">
      <c r="A5" t="s">
        <v>56</v>
      </c>
      <c r="B5" s="18">
        <v>30000</v>
      </c>
      <c r="C5" s="18">
        <v>60000</v>
      </c>
      <c r="D5" s="18">
        <v>60000</v>
      </c>
    </row>
    <row r="6" spans="1:4" x14ac:dyDescent="0.25">
      <c r="A6" t="s">
        <v>4</v>
      </c>
      <c r="B6" s="18">
        <f>+B2-SUM(B3:B5)</f>
        <v>30000</v>
      </c>
      <c r="C6" s="18">
        <f t="shared" ref="C6:D6" si="0">+C2-SUM(C3:C5)</f>
        <v>50000</v>
      </c>
      <c r="D6" s="18">
        <f t="shared" si="0"/>
        <v>20000</v>
      </c>
    </row>
    <row r="7" spans="1:4" x14ac:dyDescent="0.25">
      <c r="B7" s="18"/>
      <c r="C7" s="18"/>
      <c r="D7" s="18"/>
    </row>
    <row r="8" spans="1:4" x14ac:dyDescent="0.25">
      <c r="A8" t="s">
        <v>65</v>
      </c>
      <c r="B8" s="18"/>
      <c r="C8" s="18"/>
      <c r="D8" s="18"/>
    </row>
    <row r="9" spans="1:4" x14ac:dyDescent="0.25">
      <c r="A9" t="s">
        <v>0</v>
      </c>
      <c r="B9" s="18">
        <v>150000</v>
      </c>
      <c r="C9" s="18">
        <v>300000</v>
      </c>
      <c r="D9" s="18">
        <v>250000</v>
      </c>
    </row>
    <row r="10" spans="1:4" x14ac:dyDescent="0.25">
      <c r="A10" t="s">
        <v>57</v>
      </c>
      <c r="B10" s="5">
        <v>0.21</v>
      </c>
      <c r="C10" s="5">
        <v>0.21</v>
      </c>
      <c r="D10" s="5">
        <v>0.21</v>
      </c>
    </row>
    <row r="11" spans="1:4" x14ac:dyDescent="0.25">
      <c r="A11" t="s">
        <v>58</v>
      </c>
      <c r="B11" s="5">
        <v>0.1</v>
      </c>
      <c r="C11" s="5">
        <v>0.15</v>
      </c>
      <c r="D11" s="5">
        <v>7.0000000000000007E-2</v>
      </c>
    </row>
    <row r="12" spans="1:4" x14ac:dyDescent="0.25">
      <c r="B12" s="5"/>
      <c r="C12" s="5"/>
      <c r="D12" s="5"/>
    </row>
    <row r="13" spans="1:4" x14ac:dyDescent="0.25">
      <c r="A13" t="s">
        <v>59</v>
      </c>
    </row>
    <row r="14" spans="1:4" x14ac:dyDescent="0.25">
      <c r="A14" t="s">
        <v>60</v>
      </c>
    </row>
    <row r="15" spans="1:4" x14ac:dyDescent="0.25">
      <c r="A15" t="s">
        <v>61</v>
      </c>
    </row>
    <row r="17" spans="1:5" x14ac:dyDescent="0.25">
      <c r="A17" t="s">
        <v>14</v>
      </c>
    </row>
    <row r="18" spans="1:5" x14ac:dyDescent="0.25">
      <c r="A18" t="s">
        <v>24</v>
      </c>
      <c r="B18" s="18">
        <f>+B6*(1-B10)</f>
        <v>23700</v>
      </c>
      <c r="C18" s="18">
        <f t="shared" ref="C18:D18" si="1">+C6*(1-C10)</f>
        <v>39500</v>
      </c>
      <c r="D18" s="18">
        <f t="shared" si="1"/>
        <v>15800</v>
      </c>
    </row>
    <row r="19" spans="1:5" x14ac:dyDescent="0.25">
      <c r="A19" t="s">
        <v>14</v>
      </c>
      <c r="B19" s="18">
        <f>+B18-B11*B9</f>
        <v>8700</v>
      </c>
      <c r="C19" s="18">
        <f t="shared" ref="C19:D19" si="2">+C18-C11*C9</f>
        <v>-5500</v>
      </c>
      <c r="D19" s="18">
        <f t="shared" si="2"/>
        <v>-1700</v>
      </c>
      <c r="E19" s="18">
        <f>SUM(B19:D19)</f>
        <v>1500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Questao 1</vt:lpstr>
      <vt:lpstr>Questão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 do Iseg</dc:creator>
  <cp:lastModifiedBy>Docentes do Iseg</cp:lastModifiedBy>
  <dcterms:created xsi:type="dcterms:W3CDTF">2018-05-07T13:09:19Z</dcterms:created>
  <dcterms:modified xsi:type="dcterms:W3CDTF">2018-05-07T15:06:19Z</dcterms:modified>
</cp:coreProperties>
</file>